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7480" yWindow="2120" windowWidth="15220" windowHeight="20760" tabRatio="500"/>
  </bookViews>
  <sheets>
    <sheet name="Sheet1" sheetId="1" r:id="rId1"/>
  </sheets>
  <calcPr calcId="130000" calcOnSave="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56" i="1"/>
  <c r="D54"/>
  <c r="C4"/>
  <c r="C8"/>
  <c r="C12"/>
  <c r="C7"/>
  <c r="C19"/>
  <c r="D50"/>
  <c r="D52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D37"/>
  <c r="D35"/>
  <c r="D34"/>
  <c r="D33"/>
  <c r="D32"/>
  <c r="D31"/>
  <c r="D30"/>
  <c r="D29"/>
  <c r="D28"/>
  <c r="D27"/>
  <c r="D26"/>
  <c r="D25"/>
  <c r="D24"/>
  <c r="D23"/>
  <c r="D22"/>
  <c r="E19"/>
  <c r="C18"/>
  <c r="C17"/>
  <c r="C16"/>
  <c r="C15"/>
  <c r="C14"/>
  <c r="C13"/>
  <c r="C11"/>
  <c r="C10"/>
  <c r="C9"/>
  <c r="C6"/>
  <c r="C5"/>
  <c r="C3"/>
  <c r="C2"/>
</calcChain>
</file>

<file path=xl/sharedStrings.xml><?xml version="1.0" encoding="utf-8"?>
<sst xmlns="http://schemas.openxmlformats.org/spreadsheetml/2006/main" count="57" uniqueCount="57">
  <si>
    <t>9. Cancel Drive</t>
    <phoneticPr fontId="1" type="noConversion"/>
  </si>
  <si>
    <t>Number of programmers</t>
    <phoneticPr fontId="1" type="noConversion"/>
  </si>
  <si>
    <t>Development time (weeks)</t>
    <phoneticPr fontId="1" type="noConversion"/>
  </si>
  <si>
    <t>Application experience</t>
    <phoneticPr fontId="1" type="noConversion"/>
  </si>
  <si>
    <t>Object-oriented experience</t>
    <phoneticPr fontId="1" type="noConversion"/>
  </si>
  <si>
    <t>Lead analyst capability</t>
    <phoneticPr fontId="1" type="noConversion"/>
  </si>
  <si>
    <t>Motivation</t>
    <phoneticPr fontId="1" type="noConversion"/>
  </si>
  <si>
    <t>Stable requirements</t>
    <phoneticPr fontId="1" type="noConversion"/>
  </si>
  <si>
    <t>Part-time staff</t>
    <phoneticPr fontId="1" type="noConversion"/>
  </si>
  <si>
    <t>Difficult programming language</t>
    <phoneticPr fontId="1" type="noConversion"/>
  </si>
  <si>
    <t>Bad Signs</t>
    <phoneticPr fontId="1" type="noConversion"/>
  </si>
  <si>
    <t>TCF</t>
    <phoneticPr fontId="1" type="noConversion"/>
  </si>
  <si>
    <t>Use Case Lines</t>
    <phoneticPr fontId="1" type="noConversion"/>
  </si>
  <si>
    <t>UUCW</t>
    <phoneticPr fontId="1" type="noConversion"/>
  </si>
  <si>
    <t>Actor Weight</t>
    <phoneticPr fontId="1" type="noConversion"/>
  </si>
  <si>
    <t>Subsystem</t>
    <phoneticPr fontId="1" type="noConversion"/>
  </si>
  <si>
    <t>10. Start Trip</t>
  </si>
  <si>
    <t>11. Request Ride</t>
  </si>
  <si>
    <t>12. Cancel Ride</t>
  </si>
  <si>
    <t>13. Monitor Trips</t>
  </si>
  <si>
    <t>14. Schedule Repeated Offers and Requests</t>
  </si>
  <si>
    <t>15. Handle Emergency</t>
  </si>
  <si>
    <t>16. Follow-up to resolve problems or gather feedback.</t>
  </si>
  <si>
    <t>17. Analyze and Manage Performance</t>
  </si>
  <si>
    <t>Weight</t>
    <phoneticPr fontId="1" type="noConversion"/>
  </si>
  <si>
    <t>Assessment</t>
    <phoneticPr fontId="1" type="noConversion"/>
  </si>
  <si>
    <t>Impact</t>
    <phoneticPr fontId="1" type="noConversion"/>
  </si>
  <si>
    <t>Distributed system</t>
    <phoneticPr fontId="1" type="noConversion"/>
  </si>
  <si>
    <t>End-user efficiency</t>
    <phoneticPr fontId="1" type="noConversion"/>
  </si>
  <si>
    <t>Complex processing</t>
    <phoneticPr fontId="1" type="noConversion"/>
  </si>
  <si>
    <t>Reusable code</t>
    <phoneticPr fontId="1" type="noConversion"/>
  </si>
  <si>
    <t>Easy to install</t>
    <phoneticPr fontId="1" type="noConversion"/>
  </si>
  <si>
    <t>Easy to use</t>
    <phoneticPr fontId="1" type="noConversion"/>
  </si>
  <si>
    <t>Portable</t>
    <phoneticPr fontId="1" type="noConversion"/>
  </si>
  <si>
    <t>Easy to change</t>
    <phoneticPr fontId="1" type="noConversion"/>
  </si>
  <si>
    <t>Concurrent use</t>
    <phoneticPr fontId="1" type="noConversion"/>
  </si>
  <si>
    <t>Security</t>
    <phoneticPr fontId="1" type="noConversion"/>
  </si>
  <si>
    <t>Access for third parties</t>
    <phoneticPr fontId="1" type="noConversion"/>
  </si>
  <si>
    <t>Training needs</t>
    <phoneticPr fontId="1" type="noConversion"/>
  </si>
  <si>
    <t xml:space="preserve">Total (TFactor) </t>
    <phoneticPr fontId="1" type="noConversion"/>
  </si>
  <si>
    <t>Technical Complexity Factors</t>
    <phoneticPr fontId="1" type="noConversion"/>
  </si>
  <si>
    <t>Enviormental Factors</t>
    <phoneticPr fontId="1" type="noConversion"/>
  </si>
  <si>
    <t>Familiar with the development process</t>
    <phoneticPr fontId="1" type="noConversion"/>
  </si>
  <si>
    <t>UCP</t>
    <phoneticPr fontId="1" type="noConversion"/>
  </si>
  <si>
    <t>Hours</t>
    <phoneticPr fontId="1" type="noConversion"/>
  </si>
  <si>
    <t>Total (Efactor)</t>
    <phoneticPr fontId="1" type="noConversion"/>
  </si>
  <si>
    <t>EF</t>
    <phoneticPr fontId="1" type="noConversion"/>
  </si>
  <si>
    <t>Performance objectives</t>
    <phoneticPr fontId="1" type="noConversion"/>
  </si>
  <si>
    <t>Programmer-weeks</t>
    <phoneticPr fontId="1" type="noConversion"/>
  </si>
  <si>
    <t>1. Register</t>
    <phoneticPr fontId="1" type="noConversion"/>
  </si>
  <si>
    <t>2. Log in</t>
    <phoneticPr fontId="1" type="noConversion"/>
  </si>
  <si>
    <t>3. Manage Profile</t>
    <phoneticPr fontId="1" type="noConversion"/>
  </si>
  <si>
    <t>4. Billing</t>
    <phoneticPr fontId="1" type="noConversion"/>
  </si>
  <si>
    <t>5. Facebook</t>
    <phoneticPr fontId="1" type="noConversion"/>
  </si>
  <si>
    <t>6. Confirm Trip</t>
    <phoneticPr fontId="1" type="noConversion"/>
  </si>
  <si>
    <t>7. Offer Ride</t>
    <phoneticPr fontId="1" type="noConversion"/>
  </si>
  <si>
    <t>8. Accept a rider</t>
    <phoneticPr fontId="1" type="noConversion"/>
  </si>
</sst>
</file>

<file path=xl/styles.xml><?xml version="1.0" encoding="utf-8"?>
<styleSheet xmlns="http://schemas.openxmlformats.org/spreadsheetml/2006/main">
  <numFmts count="1">
    <numFmt numFmtId="165" formatCode="#,##0"/>
  </numFmts>
  <fonts count="5">
    <font>
      <sz val="10"/>
      <name val="Verdana"/>
    </font>
    <font>
      <sz val="8"/>
      <name val="Verdana"/>
    </font>
    <font>
      <sz val="12"/>
      <name val="Times New Roman"/>
    </font>
    <font>
      <i/>
      <sz val="12"/>
      <name val="Times New Roman"/>
    </font>
    <font>
      <b/>
      <sz val="12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3"/>
    </xf>
    <xf numFmtId="0" fontId="3" fillId="0" borderId="0" xfId="0" applyFont="1"/>
    <xf numFmtId="0" fontId="4" fillId="0" borderId="0" xfId="0" applyFont="1" applyAlignment="1">
      <alignment horizontal="left" indent="3"/>
    </xf>
    <xf numFmtId="0" fontId="4" fillId="0" borderId="0" xfId="0" applyFont="1"/>
    <xf numFmtId="3" fontId="2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E56"/>
  <sheetViews>
    <sheetView tabSelected="1" workbookViewId="0">
      <selection activeCell="A57" sqref="A57"/>
    </sheetView>
  </sheetViews>
  <sheetFormatPr baseColWidth="10" defaultRowHeight="15"/>
  <cols>
    <col min="1" max="1" width="33.7109375" style="1" customWidth="1"/>
    <col min="2" max="16384" width="10.7109375" style="1"/>
  </cols>
  <sheetData>
    <row r="1" spans="1:5">
      <c r="B1" s="1" t="s">
        <v>12</v>
      </c>
      <c r="C1" s="1" t="s">
        <v>13</v>
      </c>
      <c r="D1" s="1" t="s">
        <v>14</v>
      </c>
      <c r="E1" s="1" t="s">
        <v>15</v>
      </c>
    </row>
    <row r="2" spans="1:5">
      <c r="A2" s="2" t="s">
        <v>49</v>
      </c>
      <c r="B2" s="3">
        <v>2</v>
      </c>
      <c r="C2" s="1">
        <f>IF(B2&lt;4,5,IF(B2&lt;8,10,15))</f>
        <v>5</v>
      </c>
      <c r="D2" s="1">
        <v>3</v>
      </c>
    </row>
    <row r="3" spans="1:5">
      <c r="A3" s="2" t="s">
        <v>50</v>
      </c>
      <c r="B3" s="3">
        <v>3</v>
      </c>
      <c r="C3" s="1">
        <f t="shared" ref="C3:C18" si="0">IF(B3&lt;4,5,IF(B3&lt;8,10,15))</f>
        <v>5</v>
      </c>
      <c r="D3" s="1">
        <v>3</v>
      </c>
    </row>
    <row r="4" spans="1:5">
      <c r="A4" s="2" t="s">
        <v>51</v>
      </c>
      <c r="B4" s="1">
        <v>7</v>
      </c>
      <c r="C4" s="1">
        <f t="shared" si="0"/>
        <v>10</v>
      </c>
      <c r="D4" s="1">
        <v>3</v>
      </c>
      <c r="E4" s="1">
        <v>4</v>
      </c>
    </row>
    <row r="5" spans="1:5">
      <c r="A5" s="2" t="s">
        <v>52</v>
      </c>
      <c r="B5" s="3">
        <v>3</v>
      </c>
      <c r="C5" s="1">
        <f t="shared" si="0"/>
        <v>5</v>
      </c>
      <c r="D5" s="1">
        <v>3</v>
      </c>
      <c r="E5" s="1">
        <v>2</v>
      </c>
    </row>
    <row r="6" spans="1:5">
      <c r="A6" s="2" t="s">
        <v>53</v>
      </c>
      <c r="B6" s="3">
        <v>3</v>
      </c>
      <c r="C6" s="1">
        <f t="shared" si="0"/>
        <v>5</v>
      </c>
      <c r="D6" s="1">
        <v>3</v>
      </c>
      <c r="E6" s="1">
        <v>2</v>
      </c>
    </row>
    <row r="7" spans="1:5">
      <c r="A7" s="2" t="s">
        <v>54</v>
      </c>
      <c r="B7" s="1">
        <v>6</v>
      </c>
      <c r="C7" s="1">
        <f t="shared" si="0"/>
        <v>10</v>
      </c>
      <c r="D7" s="1">
        <v>3</v>
      </c>
    </row>
    <row r="8" spans="1:5">
      <c r="A8" s="2" t="s">
        <v>55</v>
      </c>
      <c r="B8" s="1">
        <v>4</v>
      </c>
      <c r="C8" s="1">
        <f t="shared" si="0"/>
        <v>10</v>
      </c>
      <c r="D8" s="1">
        <v>3</v>
      </c>
      <c r="E8" s="1">
        <v>2</v>
      </c>
    </row>
    <row r="9" spans="1:5">
      <c r="A9" s="2" t="s">
        <v>56</v>
      </c>
      <c r="B9" s="1">
        <v>5</v>
      </c>
      <c r="C9" s="1">
        <f t="shared" si="0"/>
        <v>10</v>
      </c>
      <c r="D9" s="1">
        <v>3</v>
      </c>
    </row>
    <row r="10" spans="1:5">
      <c r="A10" s="2" t="s">
        <v>0</v>
      </c>
      <c r="B10" s="3">
        <v>2</v>
      </c>
      <c r="C10" s="1">
        <f t="shared" si="0"/>
        <v>5</v>
      </c>
      <c r="D10" s="1">
        <v>3</v>
      </c>
    </row>
    <row r="11" spans="1:5">
      <c r="A11" s="2" t="s">
        <v>16</v>
      </c>
      <c r="B11" s="3">
        <v>2</v>
      </c>
      <c r="C11" s="1">
        <f t="shared" si="0"/>
        <v>5</v>
      </c>
      <c r="D11" s="1">
        <v>3</v>
      </c>
    </row>
    <row r="12" spans="1:5">
      <c r="A12" s="2" t="s">
        <v>17</v>
      </c>
      <c r="B12" s="1">
        <v>4</v>
      </c>
      <c r="C12" s="1">
        <f t="shared" si="0"/>
        <v>10</v>
      </c>
      <c r="D12" s="1">
        <v>3</v>
      </c>
    </row>
    <row r="13" spans="1:5">
      <c r="A13" s="2" t="s">
        <v>18</v>
      </c>
      <c r="B13" s="3">
        <v>3</v>
      </c>
      <c r="C13" s="1">
        <f t="shared" si="0"/>
        <v>5</v>
      </c>
      <c r="D13" s="1">
        <v>3</v>
      </c>
    </row>
    <row r="14" spans="1:5">
      <c r="A14" s="2" t="s">
        <v>19</v>
      </c>
      <c r="B14" s="3">
        <v>8</v>
      </c>
      <c r="C14" s="1">
        <f t="shared" si="0"/>
        <v>15</v>
      </c>
      <c r="D14" s="1">
        <v>3</v>
      </c>
    </row>
    <row r="15" spans="1:5">
      <c r="A15" s="2" t="s">
        <v>20</v>
      </c>
      <c r="B15" s="3">
        <v>6</v>
      </c>
      <c r="C15" s="1">
        <f t="shared" si="0"/>
        <v>10</v>
      </c>
      <c r="D15" s="1">
        <v>3</v>
      </c>
    </row>
    <row r="16" spans="1:5">
      <c r="A16" s="2" t="s">
        <v>21</v>
      </c>
      <c r="B16" s="3">
        <v>0</v>
      </c>
      <c r="C16" s="1">
        <f t="shared" si="0"/>
        <v>5</v>
      </c>
    </row>
    <row r="17" spans="1:5">
      <c r="A17" s="2" t="s">
        <v>22</v>
      </c>
      <c r="B17" s="3">
        <v>5</v>
      </c>
      <c r="C17" s="1">
        <f t="shared" si="0"/>
        <v>10</v>
      </c>
    </row>
    <row r="18" spans="1:5">
      <c r="A18" s="2" t="s">
        <v>23</v>
      </c>
      <c r="B18" s="3">
        <v>8</v>
      </c>
      <c r="C18" s="1">
        <f t="shared" si="0"/>
        <v>15</v>
      </c>
      <c r="D18" s="1">
        <v>2</v>
      </c>
    </row>
    <row r="19" spans="1:5">
      <c r="C19" s="1">
        <f>SUM(C2:C18)</f>
        <v>140</v>
      </c>
      <c r="E19" s="1">
        <f>SUM(D2:E18)</f>
        <v>54</v>
      </c>
    </row>
    <row r="21" spans="1:5">
      <c r="A21" s="4" t="s">
        <v>40</v>
      </c>
      <c r="B21" s="1" t="s">
        <v>24</v>
      </c>
      <c r="C21" s="1" t="s">
        <v>25</v>
      </c>
      <c r="D21" s="1" t="s">
        <v>26</v>
      </c>
    </row>
    <row r="22" spans="1:5">
      <c r="A22" s="1" t="s">
        <v>27</v>
      </c>
      <c r="B22" s="1">
        <v>2</v>
      </c>
      <c r="C22" s="1">
        <v>4</v>
      </c>
      <c r="D22" s="1">
        <f>B22*C22</f>
        <v>8</v>
      </c>
    </row>
    <row r="23" spans="1:5">
      <c r="A23" s="1" t="s">
        <v>47</v>
      </c>
      <c r="B23" s="1">
        <v>2</v>
      </c>
      <c r="C23" s="1">
        <v>3</v>
      </c>
      <c r="D23" s="1">
        <f t="shared" ref="D23:D34" si="1">B23*C23</f>
        <v>6</v>
      </c>
    </row>
    <row r="24" spans="1:5">
      <c r="A24" s="1" t="s">
        <v>28</v>
      </c>
      <c r="B24" s="1">
        <v>1</v>
      </c>
      <c r="C24" s="1">
        <v>4</v>
      </c>
      <c r="D24" s="1">
        <f t="shared" si="1"/>
        <v>4</v>
      </c>
    </row>
    <row r="25" spans="1:5">
      <c r="A25" s="1" t="s">
        <v>29</v>
      </c>
      <c r="B25" s="1">
        <v>1</v>
      </c>
      <c r="C25" s="1">
        <v>3</v>
      </c>
      <c r="D25" s="1">
        <f t="shared" si="1"/>
        <v>3</v>
      </c>
    </row>
    <row r="26" spans="1:5">
      <c r="A26" s="1" t="s">
        <v>30</v>
      </c>
      <c r="B26" s="1">
        <v>1</v>
      </c>
      <c r="C26" s="1">
        <v>0</v>
      </c>
      <c r="D26" s="1">
        <f t="shared" si="1"/>
        <v>0</v>
      </c>
    </row>
    <row r="27" spans="1:5">
      <c r="A27" s="1" t="s">
        <v>31</v>
      </c>
      <c r="B27" s="1">
        <v>0.5</v>
      </c>
      <c r="C27" s="1">
        <v>1</v>
      </c>
      <c r="D27" s="1">
        <f t="shared" si="1"/>
        <v>0.5</v>
      </c>
    </row>
    <row r="28" spans="1:5">
      <c r="A28" s="1" t="s">
        <v>32</v>
      </c>
      <c r="B28" s="1">
        <v>0.5</v>
      </c>
      <c r="C28" s="1">
        <v>4</v>
      </c>
      <c r="D28" s="1">
        <f t="shared" si="1"/>
        <v>2</v>
      </c>
    </row>
    <row r="29" spans="1:5">
      <c r="A29" s="1" t="s">
        <v>33</v>
      </c>
      <c r="B29" s="1">
        <v>2</v>
      </c>
      <c r="C29" s="1">
        <v>3</v>
      </c>
      <c r="D29" s="1">
        <f t="shared" si="1"/>
        <v>6</v>
      </c>
    </row>
    <row r="30" spans="1:5">
      <c r="A30" s="1" t="s">
        <v>34</v>
      </c>
      <c r="B30" s="1">
        <v>1</v>
      </c>
      <c r="C30" s="1">
        <v>3</v>
      </c>
      <c r="D30" s="1">
        <f t="shared" si="1"/>
        <v>3</v>
      </c>
    </row>
    <row r="31" spans="1:5">
      <c r="A31" s="1" t="s">
        <v>35</v>
      </c>
      <c r="B31" s="1">
        <v>1</v>
      </c>
      <c r="C31" s="1">
        <v>4</v>
      </c>
      <c r="D31" s="1">
        <f t="shared" si="1"/>
        <v>4</v>
      </c>
    </row>
    <row r="32" spans="1:5">
      <c r="A32" s="1" t="s">
        <v>36</v>
      </c>
      <c r="B32" s="1">
        <v>1</v>
      </c>
      <c r="C32" s="1">
        <v>1</v>
      </c>
      <c r="D32" s="1">
        <f t="shared" si="1"/>
        <v>1</v>
      </c>
    </row>
    <row r="33" spans="1:5">
      <c r="A33" s="1" t="s">
        <v>37</v>
      </c>
      <c r="B33" s="1">
        <v>1</v>
      </c>
      <c r="C33" s="1">
        <v>0</v>
      </c>
      <c r="D33" s="1">
        <f t="shared" si="1"/>
        <v>0</v>
      </c>
    </row>
    <row r="34" spans="1:5">
      <c r="A34" s="1" t="s">
        <v>38</v>
      </c>
      <c r="B34" s="1">
        <v>1</v>
      </c>
      <c r="C34" s="1">
        <v>0</v>
      </c>
      <c r="D34" s="1">
        <f t="shared" si="1"/>
        <v>0</v>
      </c>
    </row>
    <row r="35" spans="1:5">
      <c r="A35" s="1" t="s">
        <v>39</v>
      </c>
      <c r="D35" s="1">
        <f>SUM(D22:D34)</f>
        <v>37.5</v>
      </c>
    </row>
    <row r="37" spans="1:5">
      <c r="A37" s="1" t="s">
        <v>11</v>
      </c>
      <c r="D37" s="1">
        <f>0.6+(0.01*D35)</f>
        <v>0.97499999999999998</v>
      </c>
    </row>
    <row r="39" spans="1:5">
      <c r="A39" s="5" t="s">
        <v>41</v>
      </c>
      <c r="E39" s="1" t="s">
        <v>10</v>
      </c>
    </row>
    <row r="40" spans="1:5">
      <c r="A40" s="1" t="s">
        <v>42</v>
      </c>
      <c r="B40" s="1">
        <v>1.5</v>
      </c>
      <c r="C40" s="1">
        <v>3</v>
      </c>
      <c r="D40" s="1">
        <f>B40*C40</f>
        <v>4.5</v>
      </c>
      <c r="E40" s="1">
        <f>IF(C40&lt;3,1,0)</f>
        <v>0</v>
      </c>
    </row>
    <row r="41" spans="1:5">
      <c r="A41" s="1" t="s">
        <v>3</v>
      </c>
      <c r="B41" s="1">
        <v>0.5</v>
      </c>
      <c r="C41" s="1">
        <v>4</v>
      </c>
      <c r="D41" s="1">
        <f t="shared" ref="D41:D47" si="2">B41*C41</f>
        <v>2</v>
      </c>
      <c r="E41" s="1">
        <f t="shared" ref="E41:E45" si="3">IF(C41&lt;3,1,0)</f>
        <v>0</v>
      </c>
    </row>
    <row r="42" spans="1:5">
      <c r="A42" s="1" t="s">
        <v>4</v>
      </c>
      <c r="B42" s="1">
        <v>1</v>
      </c>
      <c r="C42" s="1">
        <v>3</v>
      </c>
      <c r="D42" s="1">
        <f t="shared" si="2"/>
        <v>3</v>
      </c>
      <c r="E42" s="1">
        <f t="shared" si="3"/>
        <v>0</v>
      </c>
    </row>
    <row r="43" spans="1:5">
      <c r="A43" s="1" t="s">
        <v>5</v>
      </c>
      <c r="B43" s="1">
        <v>0.5</v>
      </c>
      <c r="C43" s="1">
        <v>3</v>
      </c>
      <c r="D43" s="1">
        <f t="shared" si="2"/>
        <v>1.5</v>
      </c>
      <c r="E43" s="1">
        <f t="shared" si="3"/>
        <v>0</v>
      </c>
    </row>
    <row r="44" spans="1:5">
      <c r="A44" s="1" t="s">
        <v>6</v>
      </c>
      <c r="B44" s="1">
        <v>1</v>
      </c>
      <c r="C44" s="1">
        <v>2</v>
      </c>
      <c r="D44" s="1">
        <f t="shared" si="2"/>
        <v>2</v>
      </c>
      <c r="E44" s="1">
        <f t="shared" si="3"/>
        <v>1</v>
      </c>
    </row>
    <row r="45" spans="1:5">
      <c r="A45" s="1" t="s">
        <v>7</v>
      </c>
      <c r="B45" s="1">
        <v>2</v>
      </c>
      <c r="C45" s="1">
        <v>1</v>
      </c>
      <c r="D45" s="1">
        <f t="shared" si="2"/>
        <v>2</v>
      </c>
      <c r="E45" s="1">
        <f t="shared" si="3"/>
        <v>1</v>
      </c>
    </row>
    <row r="46" spans="1:5">
      <c r="A46" s="1" t="s">
        <v>8</v>
      </c>
      <c r="B46" s="1">
        <v>-1</v>
      </c>
      <c r="C46" s="1">
        <v>2</v>
      </c>
      <c r="D46" s="1">
        <f t="shared" si="2"/>
        <v>-2</v>
      </c>
      <c r="E46" s="1">
        <f>IF(C45&gt;3,1,0)</f>
        <v>0</v>
      </c>
    </row>
    <row r="47" spans="1:5">
      <c r="A47" s="1" t="s">
        <v>9</v>
      </c>
      <c r="B47" s="1">
        <v>-1</v>
      </c>
      <c r="C47" s="1">
        <v>1</v>
      </c>
      <c r="D47" s="1">
        <f t="shared" si="2"/>
        <v>-1</v>
      </c>
      <c r="E47" s="1">
        <f>IF(C46&gt;3,1,0)</f>
        <v>0</v>
      </c>
    </row>
    <row r="48" spans="1:5">
      <c r="A48" s="1" t="s">
        <v>45</v>
      </c>
      <c r="D48" s="1">
        <f>SUM(D40:D47)</f>
        <v>12</v>
      </c>
      <c r="E48" s="1">
        <f>SUM(E40:E47)</f>
        <v>2</v>
      </c>
    </row>
    <row r="49" spans="1:4">
      <c r="A49" s="1" t="s">
        <v>46</v>
      </c>
      <c r="D49" s="1">
        <f>1.4-(0.03*D48)</f>
        <v>1.04</v>
      </c>
    </row>
    <row r="50" spans="1:4">
      <c r="A50" s="1" t="s">
        <v>43</v>
      </c>
      <c r="C50" s="6"/>
      <c r="D50" s="6">
        <f>D49*D37*(E19+C19)</f>
        <v>196.71600000000001</v>
      </c>
    </row>
    <row r="51" spans="1:4">
      <c r="C51" s="6"/>
      <c r="D51" s="6"/>
    </row>
    <row r="52" spans="1:4">
      <c r="A52" s="1" t="s">
        <v>44</v>
      </c>
      <c r="D52" s="6">
        <f>IF(E48&lt;3, 20*D50, IF(E48&lt; 5, 28*D50, "Give up"))</f>
        <v>3934.32</v>
      </c>
    </row>
    <row r="54" spans="1:4">
      <c r="A54" s="1" t="s">
        <v>48</v>
      </c>
      <c r="D54" s="7">
        <f>D52/30</f>
        <v>131.14400000000001</v>
      </c>
    </row>
    <row r="55" spans="1:4">
      <c r="A55" s="1" t="s">
        <v>1</v>
      </c>
      <c r="B55" s="1">
        <v>3</v>
      </c>
    </row>
    <row r="56" spans="1:4">
      <c r="A56" s="1" t="s">
        <v>2</v>
      </c>
      <c r="D56" s="8">
        <f>D54/B55</f>
        <v>43.714666666666666</v>
      </c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_x0002_CM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2011-03-22T19:43:03Z</dcterms:created>
  <dcterms:modified xsi:type="dcterms:W3CDTF">2011-03-24T03:18:03Z</dcterms:modified>
</cp:coreProperties>
</file>